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p-a\Desktop\ZA NOVI WEB\RH\Finacijska izvješća\Finacijski plan\"/>
    </mc:Choice>
  </mc:AlternateContent>
  <xr:revisionPtr revIDLastSave="0" documentId="8_{0884B4B5-B5EC-42A5-9CDA-3F41BE4E1199}" xr6:coauthVersionLast="47" xr6:coauthVersionMax="47" xr10:uidLastSave="{00000000-0000-0000-0000-000000000000}"/>
  <bookViews>
    <workbookView xWindow="-120" yWindow="-120" windowWidth="29040" windowHeight="15720" tabRatio="604" xr2:uid="{AABBD657-0E60-43ED-8F62-E15FD22C33DB}"/>
  </bookViews>
  <sheets>
    <sheet name="financijski plan 2025 u deci.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8" l="1"/>
  <c r="F57" i="28"/>
  <c r="F56" i="28"/>
  <c r="F54" i="28"/>
  <c r="F53" i="28"/>
  <c r="F52" i="28"/>
  <c r="F50" i="28"/>
  <c r="F48" i="28"/>
  <c r="F47" i="28"/>
  <c r="F46" i="28"/>
  <c r="F45" i="28"/>
  <c r="F44" i="28"/>
  <c r="F43" i="28"/>
  <c r="F42" i="28"/>
  <c r="F41" i="28"/>
  <c r="F40" i="28"/>
  <c r="F38" i="28"/>
  <c r="F37" i="28"/>
  <c r="F36" i="28"/>
  <c r="F31" i="28"/>
  <c r="F29" i="28"/>
  <c r="F27" i="28"/>
  <c r="F26" i="28"/>
  <c r="F25" i="28"/>
  <c r="F23" i="28"/>
  <c r="F22" i="28"/>
  <c r="F21" i="28"/>
  <c r="F20" i="28"/>
  <c r="F19" i="28"/>
  <c r="F18" i="28"/>
  <c r="F16" i="28"/>
  <c r="F15" i="28"/>
  <c r="D67" i="28"/>
  <c r="D72" i="28"/>
  <c r="E49" i="28"/>
  <c r="F49" i="28"/>
  <c r="E35" i="28"/>
  <c r="F35" i="28"/>
  <c r="D8" i="28"/>
  <c r="D10" i="28"/>
  <c r="D12" i="28"/>
  <c r="F9" i="28"/>
  <c r="E14" i="28"/>
  <c r="E8" i="28"/>
  <c r="E10" i="28"/>
  <c r="F11" i="28"/>
  <c r="D69" i="28"/>
  <c r="D71" i="28"/>
  <c r="F71" i="28"/>
  <c r="F63" i="28"/>
  <c r="E62" i="28"/>
  <c r="F62" i="28"/>
  <c r="F60" i="28"/>
  <c r="E59" i="28"/>
  <c r="F59" i="28"/>
  <c r="F58" i="28"/>
  <c r="E28" i="28"/>
  <c r="F28" i="28"/>
  <c r="E24" i="28"/>
  <c r="F24" i="28"/>
  <c r="F13" i="28"/>
  <c r="E12" i="28"/>
  <c r="F72" i="28"/>
  <c r="E55" i="28"/>
  <c r="F73" i="28"/>
  <c r="F8" i="28"/>
  <c r="E39" i="28"/>
  <c r="F39" i="28"/>
  <c r="E17" i="28"/>
  <c r="F17" i="28"/>
  <c r="F10" i="28"/>
  <c r="E51" i="28"/>
  <c r="F51" i="28"/>
  <c r="F55" i="28"/>
  <c r="F12" i="28"/>
  <c r="F14" i="28"/>
  <c r="E30" i="28"/>
  <c r="F30" i="28"/>
  <c r="F32" i="28"/>
  <c r="F66" i="28"/>
  <c r="E64" i="28"/>
  <c r="F64" i="28"/>
  <c r="E32" i="28"/>
  <c r="E66" i="28"/>
  <c r="E67" i="28"/>
  <c r="E72" i="28"/>
</calcChain>
</file>

<file path=xl/sharedStrings.xml><?xml version="1.0" encoding="utf-8"?>
<sst xmlns="http://schemas.openxmlformats.org/spreadsheetml/2006/main" count="73" uniqueCount="64">
  <si>
    <t xml:space="preserve">CENTAR ZA REGIONALNE AKTIVNOSTI PROGRAMA PRIORITETNIH AKCIJA </t>
  </si>
  <si>
    <t xml:space="preserve">REALIZACIJA FINANCIJSKOG PLANA ZA 2025.   </t>
  </si>
  <si>
    <t xml:space="preserve">Račun </t>
  </si>
  <si>
    <t>Naziv</t>
  </si>
  <si>
    <t xml:space="preserve">Plan za 2025. </t>
  </si>
  <si>
    <t>Financijski plan u €</t>
  </si>
  <si>
    <t>realizacija 31_12_2025.</t>
  </si>
  <si>
    <t>Razlika</t>
  </si>
  <si>
    <t>PRIHODI</t>
  </si>
  <si>
    <t xml:space="preserve">Prihodi od prodaje roba i pružanja usluga </t>
  </si>
  <si>
    <t>Prihodi od članarina i članskih doprinosa</t>
  </si>
  <si>
    <t>Prihodi po posebnim propisima</t>
  </si>
  <si>
    <t>Prihodi od imovine</t>
  </si>
  <si>
    <t>Prihodi od financijske imovine</t>
  </si>
  <si>
    <t>Prihodi od nefinancijske imovine</t>
  </si>
  <si>
    <t>Prihodi od donacija</t>
  </si>
  <si>
    <t>Prihodi od donacija iz proračuna</t>
  </si>
  <si>
    <t>Prihodi od inozemnih vlada i međunarodnih organizacija</t>
  </si>
  <si>
    <t>Prihodi odinstitucija i tijela EU</t>
  </si>
  <si>
    <t>Prihodi od građana i kućanstava</t>
  </si>
  <si>
    <t>Ostali prihodi od donacija</t>
  </si>
  <si>
    <t>Ostali  prihodi</t>
  </si>
  <si>
    <t>Prihodi od naknade štete i refundacija</t>
  </si>
  <si>
    <t>Prihodi od refundacija</t>
  </si>
  <si>
    <t>Ostali nespomenuti prihodi</t>
  </si>
  <si>
    <t xml:space="preserve">Prihodi od povezanih neprofitnih organizacija </t>
  </si>
  <si>
    <t>UKUPNO PRIHODI</t>
  </si>
  <si>
    <t>KORIŠTENI PRENESENI VIŠAK PRIHODA (dio 5221)</t>
  </si>
  <si>
    <t xml:space="preserve">UKUPNO ZA POKRIĆE </t>
  </si>
  <si>
    <t>RASHODI</t>
  </si>
  <si>
    <t>Rashodi za radnike</t>
  </si>
  <si>
    <t>Plaće</t>
  </si>
  <si>
    <t>Ostali rashodi za radnike</t>
  </si>
  <si>
    <t>Doprinosi na plaće</t>
  </si>
  <si>
    <t>Materijalni rashodi</t>
  </si>
  <si>
    <t>Naknade troškova radnicima</t>
  </si>
  <si>
    <t>Naknade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</si>
  <si>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</si>
  <si>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</si>
  <si>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</si>
  <si>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</si>
  <si>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 xml:space="preserve">Ostali nespomenuti materijalni rashodi </t>
  </si>
  <si>
    <t>Ostali  materijalni rashodi</t>
  </si>
  <si>
    <t>Rashodi amortizacije</t>
  </si>
  <si>
    <t>Amortizacija</t>
  </si>
  <si>
    <t>Financijski rashodi</t>
  </si>
  <si>
    <t>Kamate za izdane vrijednosne papire</t>
  </si>
  <si>
    <t>Kamate za primljene kredite i zajmove</t>
  </si>
  <si>
    <t>Ostali financijski rashodi</t>
  </si>
  <si>
    <t>Donacije</t>
  </si>
  <si>
    <t>Tekuće donacije</t>
  </si>
  <si>
    <t>Kapitalne donacije</t>
  </si>
  <si>
    <t>Ostali rashodi</t>
  </si>
  <si>
    <t>Kazne, penali i naknade štete</t>
  </si>
  <si>
    <t>Ostali nespomenuti rashodi</t>
  </si>
  <si>
    <t>Rashodi vezani uz financiranje povezanih neprofitnih organizacija</t>
  </si>
  <si>
    <t xml:space="preserve">UKUPNO RASHODI </t>
  </si>
  <si>
    <t>PRENESENI MANJAK PRIHODA ZA POKRIĆE (dio 5222)</t>
  </si>
  <si>
    <t>(PRIHODI + VIŠAK)-(RASHODI + MANJAK)</t>
  </si>
  <si>
    <t>UKUPNO PRENESENI REZULTAT POSLOVANJA(522)</t>
  </si>
  <si>
    <t>OSTATAK PRENESENOG VIŠKA PRIHODA ZA KORIŠTENJE (5221)</t>
  </si>
  <si>
    <t>OSTATAK PRENESENOG MANJKA PRIHODA ZA POKRIĆE (5222)</t>
  </si>
  <si>
    <t>PLANIRANI VIŠAK PRIHODA</t>
  </si>
  <si>
    <t>PLANIRANI MANJAK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</si>
</sst>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color rgb="FF2B2B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4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wrapText="1"/>
    </xf>
    <xf numFmtId="164" fontId="2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15" xfId="0" applyFont="1" applyBorder="1" applyAlignment="1">
      <alignment wrapText="1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15" xfId="0" applyFont="1" applyFill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16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6" xfId="0" applyFont="1" applyBorder="1"/>
    <xf numFmtId="10" fontId="2" fillId="0" borderId="0" xfId="0" applyNumberFormat="1" applyFont="1"/>
    <xf numFmtId="2" fontId="2" fillId="0" borderId="0" xfId="0" applyNumberFormat="1" applyFont="1"/>
    <xf numFmtId="1" fontId="4" fillId="2" borderId="17" xfId="0" applyNumberFormat="1" applyFont="1" applyFill="1" applyBorder="1"/>
    <xf numFmtId="1" fontId="4" fillId="2" borderId="4" xfId="0" applyNumberFormat="1" applyFont="1" applyFill="1" applyBorder="1"/>
    <xf numFmtId="1" fontId="4" fillId="2" borderId="5" xfId="0" applyNumberFormat="1" applyFont="1" applyFill="1" applyBorder="1"/>
    <xf numFmtId="1" fontId="2" fillId="0" borderId="18" xfId="0" applyNumberFormat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1" fontId="4" fillId="2" borderId="18" xfId="0" applyNumberFormat="1" applyFont="1" applyFill="1" applyBorder="1"/>
    <xf numFmtId="1" fontId="4" fillId="2" borderId="7" xfId="0" applyNumberFormat="1" applyFont="1" applyFill="1" applyBorder="1"/>
    <xf numFmtId="1" fontId="4" fillId="2" borderId="8" xfId="0" applyNumberFormat="1" applyFont="1" applyFill="1" applyBorder="1"/>
    <xf numFmtId="2" fontId="4" fillId="2" borderId="7" xfId="0" applyNumberFormat="1" applyFont="1" applyFill="1" applyBorder="1"/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4" fontId="4" fillId="2" borderId="19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/>
    <xf numFmtId="2" fontId="4" fillId="2" borderId="12" xfId="0" applyNumberFormat="1" applyFont="1" applyFill="1" applyBorder="1"/>
    <xf numFmtId="2" fontId="4" fillId="2" borderId="13" xfId="0" applyNumberFormat="1" applyFont="1" applyFill="1" applyBorder="1"/>
    <xf numFmtId="2" fontId="4" fillId="2" borderId="5" xfId="0" applyNumberFormat="1" applyFont="1" applyFill="1" applyBorder="1"/>
    <xf numFmtId="2" fontId="4" fillId="2" borderId="6" xfId="0" applyNumberFormat="1" applyFont="1" applyFill="1" applyBorder="1" applyAlignment="1">
      <alignment vertical="center"/>
    </xf>
    <xf numFmtId="2" fontId="4" fillId="2" borderId="7" xfId="0" applyNumberFormat="1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2" fontId="4" fillId="2" borderId="19" xfId="0" applyNumberFormat="1" applyFont="1" applyFill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2" fontId="6" fillId="0" borderId="20" xfId="0" applyNumberFormat="1" applyFont="1" applyBorder="1"/>
    <xf numFmtId="2" fontId="6" fillId="0" borderId="21" xfId="0" applyNumberFormat="1" applyFont="1" applyBorder="1"/>
    <xf numFmtId="2" fontId="4" fillId="2" borderId="22" xfId="0" applyNumberFormat="1" applyFont="1" applyFill="1" applyBorder="1"/>
    <xf numFmtId="2" fontId="7" fillId="0" borderId="7" xfId="0" applyNumberFormat="1" applyFont="1" applyBorder="1"/>
    <xf numFmtId="2" fontId="7" fillId="0" borderId="22" xfId="0" applyNumberFormat="1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4" fontId="4" fillId="2" borderId="8" xfId="0" applyNumberFormat="1" applyFont="1" applyFill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4" fontId="4" fillId="2" borderId="25" xfId="0" applyNumberFormat="1" applyFont="1" applyFill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4" fontId="4" fillId="0" borderId="0" xfId="0" applyNumberFormat="1" applyFont="1"/>
    <xf numFmtId="2" fontId="2" fillId="3" borderId="7" xfId="0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7" fillId="0" borderId="3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2" borderId="3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4" fillId="2" borderId="35" xfId="0" applyFont="1" applyFill="1" applyBorder="1" applyAlignment="1">
      <alignment horizontal="right"/>
    </xf>
    <xf numFmtId="0" fontId="6" fillId="0" borderId="36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</cellXfs>
  <cellStyles count="4">
    <cellStyle name="Normal" xfId="0" builtinId="0"/>
    <cellStyle name="Normal 2" xfId="1" xr:uid="{E126E4DA-3AFB-46DF-81BA-CF1813F7EF9C}"/>
    <cellStyle name="Normalno 2" xfId="2" xr:uid="{73D08376-E690-4D72-A5ED-EC06B3B7DB7A}"/>
    <cellStyle name="Obično_Knjiga3" xfId="3" xr:uid="{754C6A8B-4202-4827-A1C1-A2BB0A493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5FF-11AB-4960-A366-68556D99DCA0}">
  <sheetPr>
    <pageSetUpPr fitToPage="1"/>
  </sheetPr>
  <dimension ref="A1:G80"/>
  <sheetViews>
    <sheetView tabSelected="1" zoomScale="90" zoomScaleNormal="90" workbookViewId="0">
      <selection activeCell="F66" sqref="F66"/>
    </sheetView>
  </sheetViews>
  <sheetFormatPr defaultRowHeight="12.75" x14ac:dyDescent="0.2"/>
  <cols>
    <col min="1" max="1" width="4.5703125" style="1" customWidth="1"/>
    <col min="2" max="2" width="5" style="1" customWidth="1"/>
    <col min="3" max="3" width="47.7109375" style="1" customWidth="1"/>
    <col min="4" max="4" width="16.140625" style="1" customWidth="1"/>
    <col min="5" max="5" width="13.28515625" style="1" customWidth="1"/>
    <col min="6" max="6" width="15.28515625" style="1" customWidth="1"/>
    <col min="7" max="7" width="18.5703125" style="1" bestFit="1" customWidth="1"/>
    <col min="8" max="16384" width="9.140625" style="1"/>
  </cols>
  <sheetData>
    <row r="1" spans="1:7" s="7" customFormat="1" x14ac:dyDescent="0.2">
      <c r="C1" s="7" t="s">
        <v>0</v>
      </c>
    </row>
    <row r="3" spans="1:7" ht="13.5" thickBot="1" x14ac:dyDescent="0.25">
      <c r="B3" s="103" t="s">
        <v>1</v>
      </c>
      <c r="C3" s="103"/>
      <c r="D3" s="103"/>
      <c r="E3" s="103"/>
      <c r="F3" s="103"/>
    </row>
    <row r="4" spans="1:7" ht="13.5" hidden="1" thickBot="1" x14ac:dyDescent="0.25"/>
    <row r="5" spans="1:7" ht="13.5" thickTop="1" x14ac:dyDescent="0.2">
      <c r="A5" s="104" t="s">
        <v>2</v>
      </c>
      <c r="B5" s="105"/>
      <c r="C5" s="105" t="s">
        <v>3</v>
      </c>
      <c r="D5" s="105" t="s">
        <v>4</v>
      </c>
      <c r="E5" s="105"/>
      <c r="F5" s="108"/>
    </row>
    <row r="6" spans="1:7" ht="26.25" thickBot="1" x14ac:dyDescent="0.25">
      <c r="A6" s="106"/>
      <c r="B6" s="107"/>
      <c r="C6" s="107"/>
      <c r="D6" s="2" t="s">
        <v>5</v>
      </c>
      <c r="E6" s="2" t="s">
        <v>6</v>
      </c>
      <c r="F6" s="3" t="s">
        <v>7</v>
      </c>
    </row>
    <row r="7" spans="1:7" ht="14.25" thickTop="1" thickBot="1" x14ac:dyDescent="0.25">
      <c r="A7" s="109" t="s">
        <v>8</v>
      </c>
      <c r="B7" s="110"/>
      <c r="C7" s="110"/>
      <c r="D7" s="110"/>
      <c r="E7" s="110"/>
      <c r="F7" s="111"/>
      <c r="G7" s="36"/>
    </row>
    <row r="8" spans="1:7" s="7" customFormat="1" ht="13.5" hidden="1" thickTop="1" x14ac:dyDescent="0.2">
      <c r="A8" s="4">
        <v>31</v>
      </c>
      <c r="B8" s="5"/>
      <c r="C8" s="6" t="s">
        <v>9</v>
      </c>
      <c r="D8" s="38">
        <f>SUM(D9)</f>
        <v>0</v>
      </c>
      <c r="E8" s="39">
        <f>SUM(E9)</f>
        <v>0</v>
      </c>
      <c r="F8" s="40">
        <f t="shared" ref="F8:F30" si="0">SUM(D8:E8)</f>
        <v>0</v>
      </c>
      <c r="G8" s="14"/>
    </row>
    <row r="9" spans="1:7" ht="13.5" hidden="1" thickTop="1" x14ac:dyDescent="0.2">
      <c r="A9" s="8"/>
      <c r="B9" s="9">
        <v>311</v>
      </c>
      <c r="C9" s="10" t="s">
        <v>9</v>
      </c>
      <c r="D9" s="41"/>
      <c r="E9" s="42"/>
      <c r="F9" s="43">
        <f t="shared" si="0"/>
        <v>0</v>
      </c>
      <c r="G9" s="14"/>
    </row>
    <row r="10" spans="1:7" s="7" customFormat="1" ht="13.5" hidden="1" thickTop="1" x14ac:dyDescent="0.2">
      <c r="A10" s="11">
        <v>32</v>
      </c>
      <c r="B10" s="12"/>
      <c r="C10" s="13" t="s">
        <v>10</v>
      </c>
      <c r="D10" s="44">
        <f>SUM(D11)</f>
        <v>0</v>
      </c>
      <c r="E10" s="45">
        <f>SUM(E11)</f>
        <v>0</v>
      </c>
      <c r="F10" s="46">
        <f t="shared" si="0"/>
        <v>0</v>
      </c>
      <c r="G10" s="14"/>
    </row>
    <row r="11" spans="1:7" ht="13.5" hidden="1" thickTop="1" x14ac:dyDescent="0.2">
      <c r="A11" s="8"/>
      <c r="B11" s="9">
        <v>321</v>
      </c>
      <c r="C11" s="10" t="s">
        <v>10</v>
      </c>
      <c r="D11" s="41"/>
      <c r="E11" s="42"/>
      <c r="F11" s="43">
        <f t="shared" si="0"/>
        <v>0</v>
      </c>
      <c r="G11" s="14"/>
    </row>
    <row r="12" spans="1:7" s="7" customFormat="1" ht="13.5" hidden="1" thickTop="1" x14ac:dyDescent="0.2">
      <c r="A12" s="11">
        <v>33</v>
      </c>
      <c r="B12" s="12"/>
      <c r="C12" s="13" t="s">
        <v>11</v>
      </c>
      <c r="D12" s="44">
        <f>SUM(D13)</f>
        <v>0</v>
      </c>
      <c r="E12" s="45">
        <f>SUM(E13)</f>
        <v>0</v>
      </c>
      <c r="F12" s="46">
        <f t="shared" si="0"/>
        <v>0</v>
      </c>
      <c r="G12" s="14"/>
    </row>
    <row r="13" spans="1:7" ht="13.5" hidden="1" thickTop="1" x14ac:dyDescent="0.2">
      <c r="A13" s="8"/>
      <c r="B13" s="9">
        <v>331</v>
      </c>
      <c r="C13" s="10" t="s">
        <v>11</v>
      </c>
      <c r="D13" s="41"/>
      <c r="E13" s="42"/>
      <c r="F13" s="43">
        <f t="shared" si="0"/>
        <v>0</v>
      </c>
      <c r="G13" s="14"/>
    </row>
    <row r="14" spans="1:7" s="7" customFormat="1" ht="13.5" thickTop="1" x14ac:dyDescent="0.2">
      <c r="A14" s="11">
        <v>34</v>
      </c>
      <c r="B14" s="12"/>
      <c r="C14" s="13" t="s">
        <v>12</v>
      </c>
      <c r="D14" s="52">
        <v>2.4700000000000002</v>
      </c>
      <c r="E14" s="52">
        <f>SUM(E15:E16)</f>
        <v>2.4700000000000002</v>
      </c>
      <c r="F14" s="72">
        <f t="shared" si="0"/>
        <v>4.9400000000000004</v>
      </c>
      <c r="G14" s="14"/>
    </row>
    <row r="15" spans="1:7" x14ac:dyDescent="0.2">
      <c r="A15" s="8"/>
      <c r="B15" s="9">
        <v>341</v>
      </c>
      <c r="C15" s="10" t="s">
        <v>13</v>
      </c>
      <c r="D15" s="73">
        <v>2.4700000000000002</v>
      </c>
      <c r="E15" s="73">
        <v>2.4700000000000002</v>
      </c>
      <c r="F15" s="74">
        <f>D15-E15</f>
        <v>0</v>
      </c>
      <c r="G15" s="14"/>
    </row>
    <row r="16" spans="1:7" x14ac:dyDescent="0.2">
      <c r="A16" s="8"/>
      <c r="B16" s="9">
        <v>342</v>
      </c>
      <c r="C16" s="10" t="s">
        <v>14</v>
      </c>
      <c r="D16" s="73">
        <v>0</v>
      </c>
      <c r="E16" s="73"/>
      <c r="F16" s="74">
        <f>D16-E16</f>
        <v>0</v>
      </c>
      <c r="G16" s="14"/>
    </row>
    <row r="17" spans="1:7" s="7" customFormat="1" x14ac:dyDescent="0.2">
      <c r="A17" s="11">
        <v>35</v>
      </c>
      <c r="B17" s="12"/>
      <c r="C17" s="13" t="s">
        <v>15</v>
      </c>
      <c r="D17" s="52">
        <v>1604616.65</v>
      </c>
      <c r="E17" s="52">
        <f>SUM(E18:E23)</f>
        <v>1603840.94</v>
      </c>
      <c r="F17" s="72">
        <f t="shared" si="0"/>
        <v>3208457.59</v>
      </c>
      <c r="G17" s="14"/>
    </row>
    <row r="18" spans="1:7" x14ac:dyDescent="0.2">
      <c r="A18" s="8"/>
      <c r="B18" s="9">
        <v>351</v>
      </c>
      <c r="C18" s="10" t="s">
        <v>16</v>
      </c>
      <c r="D18" s="73">
        <v>26546</v>
      </c>
      <c r="E18" s="73">
        <v>26546</v>
      </c>
      <c r="F18" s="74">
        <f t="shared" ref="F18:F23" si="1">D18-E18</f>
        <v>0</v>
      </c>
      <c r="G18" s="14"/>
    </row>
    <row r="19" spans="1:7" x14ac:dyDescent="0.2">
      <c r="A19" s="8"/>
      <c r="B19" s="9">
        <v>352</v>
      </c>
      <c r="C19" s="10" t="s">
        <v>17</v>
      </c>
      <c r="D19" s="73">
        <v>0</v>
      </c>
      <c r="E19" s="73"/>
      <c r="F19" s="74">
        <f t="shared" si="1"/>
        <v>0</v>
      </c>
      <c r="G19" s="14"/>
    </row>
    <row r="20" spans="1:7" x14ac:dyDescent="0.2">
      <c r="A20" s="8"/>
      <c r="B20" s="9">
        <v>352</v>
      </c>
      <c r="C20" s="10" t="s">
        <v>17</v>
      </c>
      <c r="D20" s="73">
        <v>1428818.43</v>
      </c>
      <c r="E20" s="73">
        <v>1463509.9</v>
      </c>
      <c r="F20" s="74">
        <f t="shared" si="1"/>
        <v>-34691.469999999972</v>
      </c>
      <c r="G20" s="14"/>
    </row>
    <row r="21" spans="1:7" x14ac:dyDescent="0.2">
      <c r="A21" s="8"/>
      <c r="B21" s="9">
        <v>352</v>
      </c>
      <c r="C21" s="10" t="s">
        <v>18</v>
      </c>
      <c r="D21" s="78">
        <v>149252.22</v>
      </c>
      <c r="E21" s="78">
        <v>113785.04</v>
      </c>
      <c r="F21" s="74">
        <f t="shared" si="1"/>
        <v>35467.180000000008</v>
      </c>
      <c r="G21" s="14"/>
    </row>
    <row r="22" spans="1:7" x14ac:dyDescent="0.2">
      <c r="A22" s="8"/>
      <c r="B22" s="9">
        <v>354</v>
      </c>
      <c r="C22" s="10" t="s">
        <v>19</v>
      </c>
      <c r="D22" s="73">
        <v>0</v>
      </c>
      <c r="E22" s="73"/>
      <c r="F22" s="74">
        <f t="shared" si="1"/>
        <v>0</v>
      </c>
      <c r="G22" s="14"/>
    </row>
    <row r="23" spans="1:7" x14ac:dyDescent="0.2">
      <c r="A23" s="8"/>
      <c r="B23" s="9">
        <v>355</v>
      </c>
      <c r="C23" s="10" t="s">
        <v>20</v>
      </c>
      <c r="D23" s="73">
        <v>0</v>
      </c>
      <c r="E23" s="73"/>
      <c r="F23" s="74">
        <f t="shared" si="1"/>
        <v>0</v>
      </c>
      <c r="G23" s="14"/>
    </row>
    <row r="24" spans="1:7" s="7" customFormat="1" x14ac:dyDescent="0.2">
      <c r="A24" s="11">
        <v>36</v>
      </c>
      <c r="B24" s="12"/>
      <c r="C24" s="13" t="s">
        <v>21</v>
      </c>
      <c r="D24" s="52">
        <v>1600.83</v>
      </c>
      <c r="E24" s="52">
        <f>SUM(E25:E27)</f>
        <v>1451.47</v>
      </c>
      <c r="F24" s="72">
        <f t="shared" si="0"/>
        <v>3052.3</v>
      </c>
      <c r="G24" s="14"/>
    </row>
    <row r="25" spans="1:7" x14ac:dyDescent="0.2">
      <c r="A25" s="8"/>
      <c r="B25" s="9">
        <v>361</v>
      </c>
      <c r="C25" s="10" t="s">
        <v>22</v>
      </c>
      <c r="D25" s="73">
        <v>0</v>
      </c>
      <c r="E25" s="73"/>
      <c r="F25" s="74">
        <f>D25-E25</f>
        <v>0</v>
      </c>
      <c r="G25" s="14"/>
    </row>
    <row r="26" spans="1:7" x14ac:dyDescent="0.2">
      <c r="A26" s="8"/>
      <c r="B26" s="9">
        <v>361</v>
      </c>
      <c r="C26" s="10" t="s">
        <v>23</v>
      </c>
      <c r="D26" s="73">
        <v>1600.83</v>
      </c>
      <c r="E26" s="73">
        <v>1451.47</v>
      </c>
      <c r="F26" s="74">
        <f>D26-E26</f>
        <v>149.3599999999999</v>
      </c>
      <c r="G26" s="14"/>
    </row>
    <row r="27" spans="1:7" x14ac:dyDescent="0.2">
      <c r="A27" s="8"/>
      <c r="B27" s="9">
        <v>363</v>
      </c>
      <c r="C27" s="10" t="s">
        <v>24</v>
      </c>
      <c r="D27" s="73">
        <v>0</v>
      </c>
      <c r="E27" s="73"/>
      <c r="F27" s="74">
        <f>D27-E27</f>
        <v>0</v>
      </c>
      <c r="G27" s="14"/>
    </row>
    <row r="28" spans="1:7" s="7" customFormat="1" x14ac:dyDescent="0.2">
      <c r="A28" s="11">
        <v>37</v>
      </c>
      <c r="B28" s="12"/>
      <c r="C28" s="13" t="s">
        <v>25</v>
      </c>
      <c r="D28" s="52">
        <v>0</v>
      </c>
      <c r="E28" s="52">
        <f>SUM(E29)</f>
        <v>0</v>
      </c>
      <c r="F28" s="72">
        <f t="shared" si="0"/>
        <v>0</v>
      </c>
      <c r="G28" s="14"/>
    </row>
    <row r="29" spans="1:7" ht="13.5" thickBot="1" x14ac:dyDescent="0.25">
      <c r="A29" s="15"/>
      <c r="B29" s="16">
        <v>371</v>
      </c>
      <c r="C29" s="17" t="s">
        <v>25</v>
      </c>
      <c r="D29" s="75">
        <v>0</v>
      </c>
      <c r="E29" s="75"/>
      <c r="F29" s="74">
        <f>D29-E29</f>
        <v>0</v>
      </c>
      <c r="G29" s="14"/>
    </row>
    <row r="30" spans="1:7" ht="14.25" thickTop="1" thickBot="1" x14ac:dyDescent="0.25">
      <c r="A30" s="96" t="s">
        <v>26</v>
      </c>
      <c r="B30" s="97"/>
      <c r="C30" s="97"/>
      <c r="D30" s="76">
        <v>1606219.9500000002</v>
      </c>
      <c r="E30" s="76">
        <f>SUM(E28,E24,E17,E14,E12,E10,E8)</f>
        <v>1605294.88</v>
      </c>
      <c r="F30" s="51">
        <f t="shared" si="0"/>
        <v>3211514.83</v>
      </c>
      <c r="G30" s="14"/>
    </row>
    <row r="31" spans="1:7" ht="14.25" thickTop="1" thickBot="1" x14ac:dyDescent="0.25">
      <c r="A31" s="98" t="s">
        <v>27</v>
      </c>
      <c r="B31" s="99"/>
      <c r="C31" s="99"/>
      <c r="D31" s="77">
        <v>10000.549999999999</v>
      </c>
      <c r="E31" s="77">
        <v>10000.549999999999</v>
      </c>
      <c r="F31" s="74">
        <f>D31-E31</f>
        <v>0</v>
      </c>
      <c r="G31" s="14"/>
    </row>
    <row r="32" spans="1:7" ht="14.25" thickTop="1" thickBot="1" x14ac:dyDescent="0.25">
      <c r="A32" s="96" t="s">
        <v>28</v>
      </c>
      <c r="B32" s="97"/>
      <c r="C32" s="97"/>
      <c r="D32" s="51">
        <v>1616220.5000000002</v>
      </c>
      <c r="E32" s="51">
        <f>SUM(E30:E31)</f>
        <v>1615295.43</v>
      </c>
      <c r="F32" s="51">
        <f>SUM(F30:F31)</f>
        <v>3211514.83</v>
      </c>
      <c r="G32" s="14"/>
    </row>
    <row r="33" spans="1:7" ht="14.25" thickTop="1" thickBot="1" x14ac:dyDescent="0.25">
      <c r="A33" s="18"/>
      <c r="B33" s="18"/>
      <c r="C33" s="18"/>
      <c r="D33" s="50"/>
      <c r="E33" s="50"/>
      <c r="F33" s="50"/>
      <c r="G33" s="14"/>
    </row>
    <row r="34" spans="1:7" ht="14.25" thickTop="1" thickBot="1" x14ac:dyDescent="0.25">
      <c r="A34" s="100" t="s">
        <v>29</v>
      </c>
      <c r="B34" s="101"/>
      <c r="C34" s="101"/>
      <c r="D34" s="101"/>
      <c r="E34" s="101"/>
      <c r="F34" s="102"/>
      <c r="G34" s="14"/>
    </row>
    <row r="35" spans="1:7" s="7" customFormat="1" ht="13.5" thickTop="1" x14ac:dyDescent="0.2">
      <c r="A35" s="19">
        <v>41</v>
      </c>
      <c r="B35" s="20"/>
      <c r="C35" s="21" t="s">
        <v>30</v>
      </c>
      <c r="D35" s="53">
        <v>731546.7699999999</v>
      </c>
      <c r="E35" s="54">
        <f>SUM(E36:E38)</f>
        <v>731600.27</v>
      </c>
      <c r="F35" s="55">
        <f>SUM(D35:E35)</f>
        <v>1463147.04</v>
      </c>
      <c r="G35" s="14"/>
    </row>
    <row r="36" spans="1:7" x14ac:dyDescent="0.2">
      <c r="A36" s="22"/>
      <c r="B36" s="23">
        <v>411</v>
      </c>
      <c r="C36" s="24" t="s">
        <v>31</v>
      </c>
      <c r="D36" s="49">
        <v>599035.82999999996</v>
      </c>
      <c r="E36" s="48">
        <v>599081.75</v>
      </c>
      <c r="F36" s="74">
        <f>D36-E36</f>
        <v>-45.92000000004191</v>
      </c>
      <c r="G36" s="14"/>
    </row>
    <row r="37" spans="1:7" x14ac:dyDescent="0.2">
      <c r="A37" s="22"/>
      <c r="B37" s="23">
        <v>412</v>
      </c>
      <c r="C37" s="24" t="s">
        <v>32</v>
      </c>
      <c r="D37" s="49">
        <v>33670</v>
      </c>
      <c r="E37" s="48">
        <v>33670</v>
      </c>
      <c r="F37" s="74">
        <f>D37-E37</f>
        <v>0</v>
      </c>
      <c r="G37" s="14"/>
    </row>
    <row r="38" spans="1:7" x14ac:dyDescent="0.2">
      <c r="A38" s="22"/>
      <c r="B38" s="23">
        <v>413</v>
      </c>
      <c r="C38" s="24" t="s">
        <v>33</v>
      </c>
      <c r="D38" s="49">
        <v>98840.94</v>
      </c>
      <c r="E38" s="48">
        <v>98848.52</v>
      </c>
      <c r="F38" s="74">
        <f>D38-E38</f>
        <v>-7.5800000000017462</v>
      </c>
      <c r="G38" s="14"/>
    </row>
    <row r="39" spans="1:7" s="7" customFormat="1" x14ac:dyDescent="0.2">
      <c r="A39" s="25">
        <v>42</v>
      </c>
      <c r="B39" s="26"/>
      <c r="C39" s="27" t="s">
        <v>34</v>
      </c>
      <c r="D39" s="56">
        <v>805598.79</v>
      </c>
      <c r="E39" s="57">
        <f>SUM(E40:E48)</f>
        <v>804517.01</v>
      </c>
      <c r="F39" s="58">
        <f>SUM(D39:E39)</f>
        <v>1610115.8</v>
      </c>
      <c r="G39" s="14"/>
    </row>
    <row r="40" spans="1:7" x14ac:dyDescent="0.2">
      <c r="A40" s="22"/>
      <c r="B40" s="23">
        <v>421</v>
      </c>
      <c r="C40" s="24" t="s">
        <v>35</v>
      </c>
      <c r="D40" s="59">
        <v>0</v>
      </c>
      <c r="E40" s="48"/>
      <c r="F40" s="74">
        <f t="shared" ref="F40:F48" si="2">D40-E40</f>
        <v>0</v>
      </c>
      <c r="G40" s="14"/>
    </row>
    <row r="41" spans="1:7" x14ac:dyDescent="0.2">
      <c r="A41" s="22"/>
      <c r="B41" s="23">
        <v>421</v>
      </c>
      <c r="C41" s="24" t="s">
        <v>35</v>
      </c>
      <c r="D41" s="59">
        <v>94027.06</v>
      </c>
      <c r="E41" s="79">
        <v>94809.8</v>
      </c>
      <c r="F41" s="74">
        <f t="shared" si="2"/>
        <v>-782.74000000000524</v>
      </c>
      <c r="G41" s="14"/>
    </row>
    <row r="42" spans="1:7" ht="25.5" x14ac:dyDescent="0.2">
      <c r="A42" s="22"/>
      <c r="B42" s="23">
        <v>422</v>
      </c>
      <c r="C42" s="24" t="s">
        <v>36</v>
      </c>
      <c r="D42" s="59">
        <v>3052.74</v>
      </c>
      <c r="E42" s="81">
        <v>3052.74</v>
      </c>
      <c r="F42" s="74">
        <f t="shared" si="2"/>
        <v>0</v>
      </c>
      <c r="G42" s="14"/>
    </row>
    <row r="43" spans="1:7" x14ac:dyDescent="0.2">
      <c r="A43" s="22"/>
      <c r="B43" s="23">
        <v>423</v>
      </c>
      <c r="C43" s="24" t="s">
        <v>37</v>
      </c>
      <c r="D43" s="59">
        <v>0</v>
      </c>
      <c r="E43" s="48"/>
      <c r="F43" s="74">
        <f t="shared" si="2"/>
        <v>0</v>
      </c>
      <c r="G43" s="14"/>
    </row>
    <row r="44" spans="1:7" x14ac:dyDescent="0.2">
      <c r="A44" s="22"/>
      <c r="B44" s="23">
        <v>424</v>
      </c>
      <c r="C44" s="24" t="s">
        <v>38</v>
      </c>
      <c r="D44" s="59">
        <v>269268.49</v>
      </c>
      <c r="E44" s="48">
        <v>265537.09999999998</v>
      </c>
      <c r="F44" s="74">
        <f t="shared" si="2"/>
        <v>3731.390000000014</v>
      </c>
      <c r="G44" s="14"/>
    </row>
    <row r="45" spans="1:7" x14ac:dyDescent="0.2">
      <c r="A45" s="22"/>
      <c r="B45" s="23">
        <v>425</v>
      </c>
      <c r="C45" s="24" t="s">
        <v>39</v>
      </c>
      <c r="D45" s="59">
        <v>409575.83999999997</v>
      </c>
      <c r="E45" s="48">
        <v>410145.37</v>
      </c>
      <c r="F45" s="74">
        <f t="shared" si="2"/>
        <v>-569.53000000002794</v>
      </c>
      <c r="G45" s="14"/>
    </row>
    <row r="46" spans="1:7" x14ac:dyDescent="0.2">
      <c r="A46" s="22"/>
      <c r="B46" s="23">
        <v>426</v>
      </c>
      <c r="C46" s="24" t="s">
        <v>40</v>
      </c>
      <c r="D46" s="59">
        <v>21620.73</v>
      </c>
      <c r="E46" s="48">
        <v>22270.66</v>
      </c>
      <c r="F46" s="74">
        <f t="shared" si="2"/>
        <v>-649.93000000000029</v>
      </c>
      <c r="G46" s="14"/>
    </row>
    <row r="47" spans="1:7" x14ac:dyDescent="0.2">
      <c r="A47" s="22"/>
      <c r="B47" s="23">
        <v>429</v>
      </c>
      <c r="C47" s="24" t="s">
        <v>41</v>
      </c>
      <c r="D47" s="59">
        <v>0</v>
      </c>
      <c r="E47" s="48"/>
      <c r="F47" s="74">
        <f t="shared" si="2"/>
        <v>0</v>
      </c>
      <c r="G47" s="14"/>
    </row>
    <row r="48" spans="1:7" x14ac:dyDescent="0.2">
      <c r="A48" s="22"/>
      <c r="B48" s="23">
        <v>429</v>
      </c>
      <c r="C48" s="24" t="s">
        <v>42</v>
      </c>
      <c r="D48" s="59">
        <v>8053.93</v>
      </c>
      <c r="E48" s="48">
        <v>8701.34</v>
      </c>
      <c r="F48" s="74">
        <f t="shared" si="2"/>
        <v>-647.40999999999985</v>
      </c>
      <c r="G48" s="14"/>
    </row>
    <row r="49" spans="1:7" s="7" customFormat="1" x14ac:dyDescent="0.2">
      <c r="A49" s="25">
        <v>43</v>
      </c>
      <c r="B49" s="26"/>
      <c r="C49" s="27" t="s">
        <v>43</v>
      </c>
      <c r="D49" s="56">
        <v>11818.310000000001</v>
      </c>
      <c r="E49" s="57">
        <f>SUM(E50)</f>
        <v>11818.31</v>
      </c>
      <c r="F49" s="58">
        <f t="shared" ref="F49:F63" si="3">SUM(D49:E49)</f>
        <v>23636.620000000003</v>
      </c>
      <c r="G49" s="14"/>
    </row>
    <row r="50" spans="1:7" x14ac:dyDescent="0.2">
      <c r="A50" s="22"/>
      <c r="B50" s="23">
        <v>431</v>
      </c>
      <c r="C50" s="24" t="s">
        <v>44</v>
      </c>
      <c r="D50" s="59">
        <v>11818.310000000001</v>
      </c>
      <c r="E50" s="48">
        <v>11818.31</v>
      </c>
      <c r="F50" s="74">
        <f>D50-E50</f>
        <v>0</v>
      </c>
      <c r="G50" s="14"/>
    </row>
    <row r="51" spans="1:7" s="7" customFormat="1" x14ac:dyDescent="0.2">
      <c r="A51" s="25">
        <v>44</v>
      </c>
      <c r="B51" s="26"/>
      <c r="C51" s="27" t="s">
        <v>45</v>
      </c>
      <c r="D51" s="56">
        <v>2217.06</v>
      </c>
      <c r="E51" s="57">
        <f>SUM(E52:E54)</f>
        <v>2615.77</v>
      </c>
      <c r="F51" s="58">
        <f t="shared" si="3"/>
        <v>4832.83</v>
      </c>
      <c r="G51" s="14"/>
    </row>
    <row r="52" spans="1:7" x14ac:dyDescent="0.2">
      <c r="A52" s="22"/>
      <c r="B52" s="23">
        <v>441</v>
      </c>
      <c r="C52" s="24" t="s">
        <v>46</v>
      </c>
      <c r="D52" s="59">
        <v>0</v>
      </c>
      <c r="E52" s="48"/>
      <c r="F52" s="74">
        <f>D52-E52</f>
        <v>0</v>
      </c>
      <c r="G52" s="14"/>
    </row>
    <row r="53" spans="1:7" x14ac:dyDescent="0.2">
      <c r="A53" s="22"/>
      <c r="B53" s="23">
        <v>442</v>
      </c>
      <c r="C53" s="24" t="s">
        <v>47</v>
      </c>
      <c r="D53" s="59">
        <v>0</v>
      </c>
      <c r="E53" s="48"/>
      <c r="F53" s="74">
        <f>D53-E53</f>
        <v>0</v>
      </c>
      <c r="G53" s="14"/>
    </row>
    <row r="54" spans="1:7" x14ac:dyDescent="0.2">
      <c r="A54" s="22"/>
      <c r="B54" s="23">
        <v>443</v>
      </c>
      <c r="C54" s="24" t="s">
        <v>48</v>
      </c>
      <c r="D54" s="59">
        <v>2217.06</v>
      </c>
      <c r="E54" s="48">
        <v>2615.77</v>
      </c>
      <c r="F54" s="74">
        <f>D54-E54</f>
        <v>-398.71000000000004</v>
      </c>
      <c r="G54" s="14"/>
    </row>
    <row r="55" spans="1:7" s="7" customFormat="1" x14ac:dyDescent="0.2">
      <c r="A55" s="25">
        <v>45</v>
      </c>
      <c r="B55" s="26"/>
      <c r="C55" s="27" t="s">
        <v>49</v>
      </c>
      <c r="D55" s="56">
        <v>64487.479999999996</v>
      </c>
      <c r="E55" s="57">
        <f>E56+E57</f>
        <v>64217.47</v>
      </c>
      <c r="F55" s="58">
        <f>F56+F57</f>
        <v>270.00999999999476</v>
      </c>
      <c r="G55" s="14"/>
    </row>
    <row r="56" spans="1:7" s="7" customFormat="1" x14ac:dyDescent="0.2">
      <c r="A56" s="35"/>
      <c r="B56" s="23">
        <v>451</v>
      </c>
      <c r="C56" s="24" t="s">
        <v>50</v>
      </c>
      <c r="D56" s="59">
        <v>64487.479999999996</v>
      </c>
      <c r="E56" s="48">
        <v>64217.47</v>
      </c>
      <c r="F56" s="74">
        <f>D56-E56</f>
        <v>270.00999999999476</v>
      </c>
      <c r="G56" s="14"/>
    </row>
    <row r="57" spans="1:7" x14ac:dyDescent="0.2">
      <c r="A57" s="22"/>
      <c r="B57" s="23">
        <v>452</v>
      </c>
      <c r="C57" s="24" t="s">
        <v>51</v>
      </c>
      <c r="D57" s="59">
        <v>0</v>
      </c>
      <c r="E57" s="48">
        <v>0</v>
      </c>
      <c r="F57" s="74">
        <f>D57-E57</f>
        <v>0</v>
      </c>
      <c r="G57" s="14"/>
    </row>
    <row r="58" spans="1:7" hidden="1" x14ac:dyDescent="0.2">
      <c r="A58" s="22"/>
      <c r="B58" s="23">
        <v>452</v>
      </c>
      <c r="C58" s="24" t="s">
        <v>51</v>
      </c>
      <c r="D58" s="59">
        <v>0</v>
      </c>
      <c r="E58" s="48"/>
      <c r="F58" s="49">
        <f t="shared" si="3"/>
        <v>0</v>
      </c>
      <c r="G58" s="14"/>
    </row>
    <row r="59" spans="1:7" s="7" customFormat="1" x14ac:dyDescent="0.2">
      <c r="A59" s="25">
        <v>46</v>
      </c>
      <c r="B59" s="26"/>
      <c r="C59" s="27" t="s">
        <v>52</v>
      </c>
      <c r="D59" s="56">
        <v>0</v>
      </c>
      <c r="E59" s="57">
        <f>SUM(E60:E61)</f>
        <v>0</v>
      </c>
      <c r="F59" s="58">
        <f t="shared" si="3"/>
        <v>0</v>
      </c>
      <c r="G59" s="14"/>
    </row>
    <row r="60" spans="1:7" hidden="1" x14ac:dyDescent="0.2">
      <c r="A60" s="22"/>
      <c r="B60" s="23">
        <v>461</v>
      </c>
      <c r="C60" s="24" t="s">
        <v>53</v>
      </c>
      <c r="D60" s="59">
        <v>0</v>
      </c>
      <c r="E60" s="48"/>
      <c r="F60" s="49">
        <f t="shared" si="3"/>
        <v>0</v>
      </c>
      <c r="G60" s="14"/>
    </row>
    <row r="61" spans="1:7" ht="13.5" thickBot="1" x14ac:dyDescent="0.25">
      <c r="A61" s="22"/>
      <c r="B61" s="23">
        <v>462</v>
      </c>
      <c r="C61" s="24" t="s">
        <v>54</v>
      </c>
      <c r="D61" s="59">
        <v>0</v>
      </c>
      <c r="E61" s="48"/>
      <c r="F61" s="74">
        <f>D61-E61</f>
        <v>0</v>
      </c>
      <c r="G61" s="14"/>
    </row>
    <row r="62" spans="1:7" s="7" customFormat="1" ht="26.25" hidden="1" thickBot="1" x14ac:dyDescent="0.25">
      <c r="A62" s="25">
        <v>47</v>
      </c>
      <c r="B62" s="26"/>
      <c r="C62" s="27" t="s">
        <v>55</v>
      </c>
      <c r="D62" s="56">
        <v>0</v>
      </c>
      <c r="E62" s="57">
        <f>SUM(E63)</f>
        <v>0</v>
      </c>
      <c r="F62" s="58">
        <f t="shared" si="3"/>
        <v>0</v>
      </c>
      <c r="G62" s="14"/>
    </row>
    <row r="63" spans="1:7" ht="26.25" hidden="1" thickBot="1" x14ac:dyDescent="0.25">
      <c r="A63" s="28"/>
      <c r="B63" s="29">
        <v>471</v>
      </c>
      <c r="C63" s="30" t="s">
        <v>55</v>
      </c>
      <c r="D63" s="60">
        <v>0</v>
      </c>
      <c r="E63" s="61"/>
      <c r="F63" s="62">
        <f t="shared" si="3"/>
        <v>0</v>
      </c>
      <c r="G63" s="14"/>
    </row>
    <row r="64" spans="1:7" ht="14.25" thickTop="1" thickBot="1" x14ac:dyDescent="0.25">
      <c r="A64" s="91" t="s">
        <v>56</v>
      </c>
      <c r="B64" s="92"/>
      <c r="C64" s="93"/>
      <c r="D64" s="51">
        <v>1615668.41</v>
      </c>
      <c r="E64" s="51">
        <f>SUM(E35,E39,E49,E51,E55,E59,E62)</f>
        <v>1614768.83</v>
      </c>
      <c r="F64" s="51">
        <f>SUM(D64:E64)</f>
        <v>3230437.24</v>
      </c>
      <c r="G64" s="14"/>
    </row>
    <row r="65" spans="1:7" ht="14.25" thickTop="1" thickBot="1" x14ac:dyDescent="0.25">
      <c r="A65" s="88" t="s">
        <v>57</v>
      </c>
      <c r="B65" s="89"/>
      <c r="C65" s="90"/>
      <c r="D65" s="64"/>
      <c r="E65" s="64">
        <v>0</v>
      </c>
      <c r="F65" s="64"/>
      <c r="G65" s="14"/>
    </row>
    <row r="66" spans="1:7" ht="14.25" thickTop="1" thickBot="1" x14ac:dyDescent="0.25">
      <c r="A66" s="91" t="s">
        <v>28</v>
      </c>
      <c r="B66" s="92"/>
      <c r="C66" s="93"/>
      <c r="D66" s="51">
        <v>1616220.5000000002</v>
      </c>
      <c r="E66" s="51">
        <f>E32</f>
        <v>1615295.43</v>
      </c>
      <c r="F66" s="51">
        <f>F32</f>
        <v>3211514.83</v>
      </c>
      <c r="G66" s="14"/>
    </row>
    <row r="67" spans="1:7" ht="14.25" thickTop="1" thickBot="1" x14ac:dyDescent="0.25">
      <c r="A67" s="91" t="s">
        <v>58</v>
      </c>
      <c r="B67" s="92"/>
      <c r="C67" s="93"/>
      <c r="D67" s="63">
        <f>D66-D64</f>
        <v>552.09000000031665</v>
      </c>
      <c r="E67" s="63">
        <f>E66-E64</f>
        <v>526.5999999998603</v>
      </c>
      <c r="F67" s="63"/>
      <c r="G67" s="14"/>
    </row>
    <row r="68" spans="1:7" ht="13.5" thickTop="1" x14ac:dyDescent="0.2">
      <c r="A68" s="31"/>
      <c r="B68" s="31"/>
      <c r="C68" s="31"/>
      <c r="D68" s="37"/>
      <c r="E68" s="37"/>
      <c r="F68" s="37"/>
      <c r="G68" s="14"/>
    </row>
    <row r="69" spans="1:7" x14ac:dyDescent="0.2">
      <c r="A69" s="94" t="s">
        <v>59</v>
      </c>
      <c r="B69" s="95"/>
      <c r="C69" s="95"/>
      <c r="D69" s="65">
        <f>D31</f>
        <v>10000.549999999999</v>
      </c>
      <c r="E69" s="65">
        <v>10000.549999999999</v>
      </c>
      <c r="F69" s="66">
        <v>0</v>
      </c>
      <c r="G69" s="14"/>
    </row>
    <row r="70" spans="1:7" x14ac:dyDescent="0.2">
      <c r="A70" s="82" t="s">
        <v>60</v>
      </c>
      <c r="B70" s="83"/>
      <c r="C70" s="83"/>
      <c r="D70" s="47">
        <v>0</v>
      </c>
      <c r="E70" s="47"/>
      <c r="F70" s="67">
        <v>0</v>
      </c>
      <c r="G70" s="14"/>
    </row>
    <row r="71" spans="1:7" x14ac:dyDescent="0.2">
      <c r="A71" s="82" t="s">
        <v>61</v>
      </c>
      <c r="B71" s="83"/>
      <c r="C71" s="83"/>
      <c r="D71" s="47">
        <f>IF(D69+D65&lt;0,D69-(-D65),0)</f>
        <v>0</v>
      </c>
      <c r="E71" s="47">
        <v>0</v>
      </c>
      <c r="F71" s="67">
        <f>SUM(D71:E71)</f>
        <v>0</v>
      </c>
      <c r="G71" s="14"/>
    </row>
    <row r="72" spans="1:7" s="32" customFormat="1" x14ac:dyDescent="0.2">
      <c r="A72" s="84" t="s">
        <v>62</v>
      </c>
      <c r="B72" s="85"/>
      <c r="C72" s="85"/>
      <c r="D72" s="68">
        <f>D67</f>
        <v>552.09000000031665</v>
      </c>
      <c r="E72" s="70">
        <f>E67</f>
        <v>526.5999999998603</v>
      </c>
      <c r="F72" s="69">
        <f>F67</f>
        <v>0</v>
      </c>
      <c r="G72" s="14"/>
    </row>
    <row r="73" spans="1:7" x14ac:dyDescent="0.2">
      <c r="A73" s="86" t="s">
        <v>63</v>
      </c>
      <c r="B73" s="87"/>
      <c r="C73" s="87"/>
      <c r="D73" s="70"/>
      <c r="E73" s="70"/>
      <c r="F73" s="71">
        <f>SUM(D73:E73)</f>
        <v>0</v>
      </c>
      <c r="G73" s="14"/>
    </row>
    <row r="74" spans="1:7" x14ac:dyDescent="0.2">
      <c r="C74" s="33"/>
      <c r="D74" s="34"/>
      <c r="E74" s="34"/>
      <c r="F74" s="34"/>
      <c r="G74" s="14"/>
    </row>
    <row r="75" spans="1:7" x14ac:dyDescent="0.2">
      <c r="C75" s="33"/>
      <c r="D75" s="34"/>
      <c r="E75" s="34"/>
      <c r="F75" s="34"/>
    </row>
    <row r="76" spans="1:7" x14ac:dyDescent="0.2">
      <c r="D76" s="34"/>
      <c r="E76" s="34"/>
      <c r="F76" s="34"/>
    </row>
    <row r="77" spans="1:7" x14ac:dyDescent="0.2">
      <c r="D77" s="34"/>
      <c r="E77" s="80"/>
      <c r="F77" s="80"/>
    </row>
    <row r="78" spans="1:7" x14ac:dyDescent="0.2">
      <c r="E78" s="7"/>
      <c r="F78" s="7"/>
    </row>
    <row r="79" spans="1:7" x14ac:dyDescent="0.2">
      <c r="E79" s="80"/>
      <c r="F79" s="7"/>
    </row>
    <row r="80" spans="1:7" x14ac:dyDescent="0.2">
      <c r="F80" s="34"/>
    </row>
  </sheetData>
  <mergeCells count="18">
    <mergeCell ref="B3:F3"/>
    <mergeCell ref="A5:B6"/>
    <mergeCell ref="C5:C6"/>
    <mergeCell ref="D5:F5"/>
    <mergeCell ref="A7:F7"/>
    <mergeCell ref="A30:C30"/>
    <mergeCell ref="A31:C31"/>
    <mergeCell ref="A32:C32"/>
    <mergeCell ref="A34:F34"/>
    <mergeCell ref="A64:C64"/>
    <mergeCell ref="A71:C71"/>
    <mergeCell ref="A72:C72"/>
    <mergeCell ref="A73:C73"/>
    <mergeCell ref="A65:C65"/>
    <mergeCell ref="A66:C66"/>
    <mergeCell ref="A67:C67"/>
    <mergeCell ref="A69:C69"/>
    <mergeCell ref="A70:C7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 2025 u deci.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Lada Jakelic</cp:lastModifiedBy>
  <cp:revision/>
  <dcterms:created xsi:type="dcterms:W3CDTF">1996-10-14T23:33:28Z</dcterms:created>
  <dcterms:modified xsi:type="dcterms:W3CDTF">2026-03-04T10:16:47Z</dcterms:modified>
  <cp:category/>
  <cp:contentStatus/>
</cp:coreProperties>
</file>